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721\Downloads\"/>
    </mc:Choice>
  </mc:AlternateContent>
  <xr:revisionPtr revIDLastSave="0" documentId="13_ncr:1_{60136CA9-252E-493D-A250-ECFCAF8966E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odel REF" sheetId="1" r:id="rId1"/>
    <sheet name="Calcul 2025" sheetId="3" r:id="rId2"/>
  </sheets>
  <calcPr calcId="191029"/>
</workbook>
</file>

<file path=xl/calcChain.xml><?xml version="1.0" encoding="utf-8"?>
<calcChain xmlns="http://schemas.openxmlformats.org/spreadsheetml/2006/main">
  <c r="B7" i="3" l="1"/>
  <c r="B5" i="3"/>
  <c r="C23" i="1"/>
  <c r="C14" i="1"/>
  <c r="C24" i="1" s="1"/>
  <c r="B9" i="3" l="1"/>
  <c r="B10" i="3" s="1"/>
  <c r="B11" i="3" l="1"/>
  <c r="B12" i="3" s="1"/>
  <c r="B13" i="3" s="1"/>
</calcChain>
</file>

<file path=xl/sharedStrings.xml><?xml version="1.0" encoding="utf-8"?>
<sst xmlns="http://schemas.openxmlformats.org/spreadsheetml/2006/main" count="29" uniqueCount="27">
  <si>
    <t>Registrul de evidenta fiscala</t>
  </si>
  <si>
    <t>Anul: 2025</t>
  </si>
  <si>
    <t>Rectificare: -</t>
  </si>
  <si>
    <t>Sursa de venit/categorie de venit: Activități independente (PFA) – sistem real (exemplu)</t>
  </si>
  <si>
    <t>Nr. crt.</t>
  </si>
  <si>
    <t>Elemente de calcul pentru stabilirea venitului net anual/pierderii nete anuale</t>
  </si>
  <si>
    <t>Valoare (lei)</t>
  </si>
  <si>
    <t>Venituri din activitatea independentă (încasări)</t>
  </si>
  <si>
    <t>Total venituri</t>
  </si>
  <si>
    <t>Cheltuieli deductibile (fără CAS/CASS)</t>
  </si>
  <si>
    <t>CAS datorată (25% × 24 salarii minime; SM= 4050 lei)</t>
  </si>
  <si>
    <t>CASS datorată (10% × min(venit net, 60 salarii minime); plafon= 243,000 lei)</t>
  </si>
  <si>
    <t>Total Cheltuieli</t>
  </si>
  <si>
    <t>Venit net obținut în anul 2025</t>
  </si>
  <si>
    <t>Calcule orientative (2025) – PFA sistem real</t>
  </si>
  <si>
    <t>Venituri încasate</t>
  </si>
  <si>
    <t>Venit net înainte de contribuții</t>
  </si>
  <si>
    <t>CAS (25%)</t>
  </si>
  <si>
    <t>CASS (10%)</t>
  </si>
  <si>
    <t>Bază impozabilă impozit pe venit</t>
  </si>
  <si>
    <t>Impozit pe venit (10%)</t>
  </si>
  <si>
    <t>Venit rămas după cheltuieli + CAS + CASS + impozit</t>
  </si>
  <si>
    <t xml:space="preserve">Numele: </t>
  </si>
  <si>
    <t>Salariu minim brut 2025</t>
  </si>
  <si>
    <t>Bază CAS (salariu minimx24 dacă venitul net ≥ salariu minimx24)</t>
  </si>
  <si>
    <t>Plafon CASS (60xsalariu minim)</t>
  </si>
  <si>
    <t>Bază CASS = min(venit net, plafon)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</si>
</sst>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"/>
    <numFmt numFmtId="165" formatCode="########0"/>
    <numFmt numFmtId="166" formatCode="###,##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0" borderId="0"/>
    <xf numFmtId="0" fontId="1" fillId="2" borderId="1"/>
  </cellStyleXfs>
  <cellXfs count="29">
    <xf numFmtId="0" fontId="0" fillId="0" borderId="0" xfId="0"/>
    <xf numFmtId="0" fontId="2" fillId="0" borderId="0" xfId="1" applyFont="1" applyAlignment="1">
      <alignment horizontal="left"/>
    </xf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</cellXfs>
  <cellStyles count="3">
    <cellStyle name="Normal" xfId="0" builtinId="0"/>
    <cellStyle name="Normal 2" xfId="1" xr:uid="{00000000-0005-0000-0000-000029000000}"/>
    <cellStyle name="Note 2" xfId="2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C11" sqref="C11"/>
    </sheetView>
  </sheetViews>
  <sheetFormatPr defaultColWidth="9.109375" defaultRowHeight="13.8" x14ac:dyDescent="0.25"/>
  <cols>
    <col min="1" max="1" width="9" style="7" customWidth="1"/>
    <col min="2" max="2" width="85" style="7" bestFit="1" customWidth="1"/>
    <col min="3" max="3" width="18" style="22" bestFit="1" customWidth="1"/>
    <col min="4" max="4" width="17.5546875" style="7" customWidth="1"/>
    <col min="5" max="5" width="12.88671875" style="7" customWidth="1"/>
    <col min="6" max="6" width="9.109375" style="7" customWidth="1"/>
    <col min="7" max="16384" width="9.109375" style="7"/>
  </cols>
  <sheetData>
    <row r="1" spans="1:6" x14ac:dyDescent="0.25">
      <c r="A1" s="7" t="s">
        <v>22</v>
      </c>
      <c r="B1" s="8"/>
      <c r="C1" s="21"/>
      <c r="D1" s="8"/>
      <c r="E1" s="8"/>
      <c r="F1" s="8"/>
    </row>
    <row r="2" spans="1:6" x14ac:dyDescent="0.25">
      <c r="B2" s="9" t="s">
        <v>0</v>
      </c>
    </row>
    <row r="3" spans="1:6" x14ac:dyDescent="0.25">
      <c r="A3" s="7" t="s">
        <v>1</v>
      </c>
    </row>
    <row r="4" spans="1:6" x14ac:dyDescent="0.25">
      <c r="A4" s="7" t="s">
        <v>2</v>
      </c>
      <c r="B4" s="8"/>
      <c r="C4" s="21"/>
      <c r="D4" s="8"/>
      <c r="E4" s="8"/>
      <c r="F4" s="8"/>
    </row>
    <row r="5" spans="1:6" x14ac:dyDescent="0.25">
      <c r="A5" s="3" t="s">
        <v>3</v>
      </c>
      <c r="B5" s="8"/>
      <c r="C5" s="21"/>
      <c r="D5" s="8"/>
      <c r="E5" s="8"/>
      <c r="F5" s="8"/>
    </row>
    <row r="7" spans="1:6" x14ac:dyDescent="0.25">
      <c r="A7" s="6" t="s">
        <v>4</v>
      </c>
      <c r="B7" s="7" t="s">
        <v>5</v>
      </c>
      <c r="C7" s="21" t="s">
        <v>6</v>
      </c>
      <c r="D7" s="8"/>
      <c r="E7" s="3"/>
      <c r="F7" s="8"/>
    </row>
    <row r="8" spans="1:6" x14ac:dyDescent="0.25">
      <c r="A8" s="2">
        <v>1</v>
      </c>
      <c r="B8" s="10" t="s">
        <v>7</v>
      </c>
      <c r="C8" s="23">
        <v>350000</v>
      </c>
      <c r="D8" s="4"/>
      <c r="E8" s="4"/>
    </row>
    <row r="9" spans="1:6" x14ac:dyDescent="0.25">
      <c r="A9" s="2">
        <v>2</v>
      </c>
      <c r="B9" s="10"/>
      <c r="C9" s="23">
        <v>0</v>
      </c>
      <c r="D9" s="4"/>
      <c r="E9" s="4"/>
    </row>
    <row r="10" spans="1:6" x14ac:dyDescent="0.25">
      <c r="A10" s="2">
        <v>3</v>
      </c>
      <c r="B10" s="10"/>
      <c r="C10" s="23">
        <v>0</v>
      </c>
      <c r="D10" s="4"/>
      <c r="E10" s="4"/>
    </row>
    <row r="11" spans="1:6" ht="14.4" x14ac:dyDescent="0.3">
      <c r="A11" s="2">
        <v>4</v>
      </c>
      <c r="B11" s="11"/>
      <c r="C11" s="24">
        <v>0</v>
      </c>
      <c r="D11" s="5"/>
      <c r="E11" s="5"/>
    </row>
    <row r="12" spans="1:6" ht="14.4" x14ac:dyDescent="0.3">
      <c r="A12" s="2">
        <v>5</v>
      </c>
      <c r="B12" s="11"/>
      <c r="C12" s="24">
        <v>0</v>
      </c>
      <c r="D12" s="5"/>
      <c r="E12" s="5"/>
    </row>
    <row r="13" spans="1:6" ht="14.4" x14ac:dyDescent="0.3">
      <c r="A13" s="2">
        <v>6</v>
      </c>
      <c r="B13" s="11"/>
      <c r="C13" s="23">
        <v>0</v>
      </c>
      <c r="D13" s="8"/>
      <c r="E13" s="8"/>
      <c r="F13" s="8"/>
    </row>
    <row r="14" spans="1:6" x14ac:dyDescent="0.25">
      <c r="A14" s="2">
        <v>7</v>
      </c>
      <c r="B14" s="12" t="s">
        <v>8</v>
      </c>
      <c r="C14" s="25">
        <f>SUM(C8:C13)</f>
        <v>350000</v>
      </c>
      <c r="D14" s="4"/>
      <c r="E14" s="4"/>
      <c r="F14" s="8"/>
    </row>
    <row r="15" spans="1:6" x14ac:dyDescent="0.25">
      <c r="A15" s="2">
        <v>8</v>
      </c>
      <c r="B15" s="10" t="s">
        <v>9</v>
      </c>
      <c r="C15" s="23">
        <v>40000</v>
      </c>
      <c r="D15" s="4"/>
      <c r="E15" s="4"/>
      <c r="F15" s="8"/>
    </row>
    <row r="16" spans="1:6" x14ac:dyDescent="0.25">
      <c r="A16" s="2">
        <v>9</v>
      </c>
      <c r="B16" s="10" t="s">
        <v>10</v>
      </c>
      <c r="C16" s="23">
        <v>24300</v>
      </c>
      <c r="D16" s="4"/>
      <c r="E16" s="4"/>
      <c r="F16" s="8"/>
    </row>
    <row r="17" spans="1:6" x14ac:dyDescent="0.25">
      <c r="A17" s="2">
        <v>10</v>
      </c>
      <c r="B17" s="10" t="s">
        <v>11</v>
      </c>
      <c r="C17" s="23">
        <v>24300</v>
      </c>
      <c r="D17" s="4"/>
      <c r="E17" s="4"/>
      <c r="F17" s="8"/>
    </row>
    <row r="18" spans="1:6" x14ac:dyDescent="0.25">
      <c r="A18" s="2">
        <v>11</v>
      </c>
      <c r="B18" s="13"/>
      <c r="C18" s="23">
        <v>0</v>
      </c>
      <c r="D18" s="4"/>
      <c r="E18" s="4"/>
      <c r="F18" s="8"/>
    </row>
    <row r="19" spans="1:6" x14ac:dyDescent="0.25">
      <c r="A19" s="2">
        <v>12</v>
      </c>
      <c r="B19" s="13"/>
      <c r="C19" s="23">
        <v>0</v>
      </c>
      <c r="D19" s="4"/>
      <c r="E19" s="4"/>
      <c r="F19" s="8"/>
    </row>
    <row r="20" spans="1:6" x14ac:dyDescent="0.25">
      <c r="A20" s="2">
        <v>13</v>
      </c>
      <c r="B20" s="10"/>
      <c r="C20" s="23">
        <v>0</v>
      </c>
      <c r="D20" s="4"/>
      <c r="E20" s="4"/>
    </row>
    <row r="21" spans="1:6" x14ac:dyDescent="0.25">
      <c r="A21" s="2">
        <v>14</v>
      </c>
      <c r="B21" s="13"/>
      <c r="C21" s="23">
        <v>0</v>
      </c>
      <c r="D21" s="4"/>
      <c r="E21" s="4"/>
    </row>
    <row r="22" spans="1:6" x14ac:dyDescent="0.25">
      <c r="A22" s="2">
        <v>15</v>
      </c>
      <c r="B22" s="13"/>
      <c r="C22" s="23">
        <v>0</v>
      </c>
      <c r="D22" s="4"/>
      <c r="E22" s="4"/>
    </row>
    <row r="23" spans="1:6" x14ac:dyDescent="0.25">
      <c r="A23" s="2">
        <v>16</v>
      </c>
      <c r="B23" s="12" t="s">
        <v>12</v>
      </c>
      <c r="C23" s="26">
        <f>SUM(C15:C22)</f>
        <v>88600</v>
      </c>
      <c r="D23" s="5"/>
      <c r="E23" s="5"/>
    </row>
    <row r="24" spans="1:6" x14ac:dyDescent="0.25">
      <c r="B24" s="12" t="s">
        <v>13</v>
      </c>
      <c r="C24" s="26">
        <f>C14-C23</f>
        <v>261400</v>
      </c>
    </row>
    <row r="26" spans="1:6" x14ac:dyDescent="0.25">
      <c r="C26" s="27"/>
      <c r="D26" s="8"/>
      <c r="E26" s="4"/>
    </row>
    <row r="27" spans="1:6" x14ac:dyDescent="0.25">
      <c r="A27" s="1"/>
      <c r="B27" s="5"/>
      <c r="C27" s="28"/>
      <c r="D27" s="8"/>
      <c r="E27" s="4"/>
    </row>
    <row r="28" spans="1:6" x14ac:dyDescent="0.25">
      <c r="A28" s="3"/>
      <c r="B28" s="4"/>
      <c r="C28" s="27"/>
      <c r="D28" s="8"/>
      <c r="E28" s="5"/>
    </row>
  </sheetData>
  <pageMargins left="0.7" right="0.7" top="0.75" bottom="0.75" header="0.3" footer="0.3"/>
  <pageSetup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zoomScale="130" zoomScaleNormal="130" workbookViewId="0">
      <selection activeCell="B4" sqref="B4"/>
    </sheetView>
  </sheetViews>
  <sheetFormatPr defaultRowHeight="14.4" x14ac:dyDescent="0.3"/>
  <cols>
    <col min="1" max="1" width="55" customWidth="1"/>
    <col min="2" max="2" width="22" style="20" customWidth="1"/>
  </cols>
  <sheetData>
    <row r="1" spans="1:2" x14ac:dyDescent="0.3">
      <c r="A1" s="17" t="s">
        <v>14</v>
      </c>
      <c r="B1" s="14" t="s">
        <v>6</v>
      </c>
    </row>
    <row r="2" spans="1:2" x14ac:dyDescent="0.3">
      <c r="A2" s="18" t="s">
        <v>23</v>
      </c>
      <c r="B2" s="15">
        <v>4050</v>
      </c>
    </row>
    <row r="3" spans="1:2" x14ac:dyDescent="0.3">
      <c r="A3" s="18" t="s">
        <v>15</v>
      </c>
      <c r="B3" s="15">
        <v>350000</v>
      </c>
    </row>
    <row r="4" spans="1:2" x14ac:dyDescent="0.3">
      <c r="A4" s="18" t="s">
        <v>9</v>
      </c>
      <c r="B4" s="15">
        <v>40000</v>
      </c>
    </row>
    <row r="5" spans="1:2" x14ac:dyDescent="0.3">
      <c r="A5" s="19" t="s">
        <v>16</v>
      </c>
      <c r="B5" s="16">
        <f>B3-B4</f>
        <v>310000</v>
      </c>
    </row>
    <row r="6" spans="1:2" x14ac:dyDescent="0.3">
      <c r="A6" s="18" t="s">
        <v>24</v>
      </c>
      <c r="B6" s="15">
        <v>97200</v>
      </c>
    </row>
    <row r="7" spans="1:2" x14ac:dyDescent="0.3">
      <c r="A7" s="19" t="s">
        <v>17</v>
      </c>
      <c r="B7" s="16">
        <f>B6*25%</f>
        <v>24300</v>
      </c>
    </row>
    <row r="8" spans="1:2" x14ac:dyDescent="0.3">
      <c r="A8" s="18" t="s">
        <v>25</v>
      </c>
      <c r="B8" s="15">
        <v>243000</v>
      </c>
    </row>
    <row r="9" spans="1:2" x14ac:dyDescent="0.3">
      <c r="A9" s="18" t="s">
        <v>26</v>
      </c>
      <c r="B9" s="15">
        <f>MIN(B5,B8)</f>
        <v>243000</v>
      </c>
    </row>
    <row r="10" spans="1:2" x14ac:dyDescent="0.3">
      <c r="A10" s="19" t="s">
        <v>18</v>
      </c>
      <c r="B10" s="16">
        <f>B9*10%</f>
        <v>24300</v>
      </c>
    </row>
    <row r="11" spans="1:2" x14ac:dyDescent="0.3">
      <c r="A11" s="18" t="s">
        <v>19</v>
      </c>
      <c r="B11" s="15">
        <f>B5-B7-B10</f>
        <v>261400</v>
      </c>
    </row>
    <row r="12" spans="1:2" x14ac:dyDescent="0.3">
      <c r="A12" s="19" t="s">
        <v>20</v>
      </c>
      <c r="B12" s="16">
        <f>B11*10%</f>
        <v>26140</v>
      </c>
    </row>
    <row r="13" spans="1:2" x14ac:dyDescent="0.3">
      <c r="A13" s="19" t="s">
        <v>21</v>
      </c>
      <c r="B13" s="16">
        <f>B3-B4-B7-B10-B12</f>
        <v>235260</v>
      </c>
    </row>
  </sheetData>
  <pageMargins left="0.75" right="0.75" top="1" bottom="1" header="0.5" footer="0.5"/>
  <ignoredErrors>
    <ignoredError sqref="B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Model REF</vt:lpstr>
      <vt:lpstr>Calcul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ALINA ELENA</cp:lastModifiedBy>
  <dcterms:created xsi:type="dcterms:W3CDTF">2006-09-16T00:00:00Z</dcterms:created>
  <dcterms:modified xsi:type="dcterms:W3CDTF">2026-01-30T00:41:14Z</dcterms:modified>
</cp:coreProperties>
</file>